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1088FA42-FADE-4740-9946-0FACE0F5154C}" xr6:coauthVersionLast="47" xr6:coauthVersionMax="47" xr10:uidLastSave="{00000000-0000-0000-0000-000000000000}"/>
  <bookViews>
    <workbookView xWindow="1120" yWindow="1500" windowWidth="24140" windowHeight="13880" xr2:uid="{6DB44CFC-2324-4D47-B065-65A8B091C9B2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L11" i="1" s="1"/>
  <c r="G11" i="1"/>
  <c r="J10" i="1"/>
  <c r="K10" i="1" s="1"/>
  <c r="L10" i="1" s="1"/>
  <c r="G10" i="1"/>
  <c r="J9" i="1"/>
  <c r="K9" i="1" s="1"/>
  <c r="L9" i="1" s="1"/>
  <c r="G9" i="1"/>
  <c r="J8" i="1"/>
  <c r="K8" i="1" s="1"/>
  <c r="L8" i="1" s="1"/>
  <c r="G8" i="1"/>
  <c r="J7" i="1"/>
  <c r="K7" i="1" s="1"/>
  <c r="L7" i="1" s="1"/>
  <c r="G7" i="1"/>
  <c r="J6" i="1"/>
  <c r="K6" i="1" s="1"/>
  <c r="L6" i="1" s="1"/>
  <c r="G6" i="1"/>
  <c r="J5" i="1"/>
  <c r="K5" i="1" s="1"/>
  <c r="H5" i="1"/>
  <c r="G5" i="1"/>
  <c r="G13" i="1" s="1"/>
  <c r="E16" i="1" s="1"/>
  <c r="J1" i="1"/>
  <c r="L5" i="1" l="1"/>
  <c r="K13" i="1"/>
  <c r="L13" i="1" s="1"/>
  <c r="J13" i="1"/>
</calcChain>
</file>

<file path=xl/sharedStrings.xml><?xml version="1.0" encoding="utf-8"?>
<sst xmlns="http://schemas.openxmlformats.org/spreadsheetml/2006/main" count="31" uniqueCount="31">
  <si>
    <t>Crypto-Corner</t>
  </si>
  <si>
    <t>Crypto</t>
  </si>
  <si>
    <t>Ticker</t>
  </si>
  <si>
    <t>buy date</t>
  </si>
  <si>
    <t>buy price</t>
  </si>
  <si>
    <t>nr.bought</t>
  </si>
  <si>
    <t>€ spent</t>
  </si>
  <si>
    <t>price now</t>
  </si>
  <si>
    <t>nr.now</t>
  </si>
  <si>
    <t>€ now</t>
  </si>
  <si>
    <t>profit</t>
  </si>
  <si>
    <t>profit%</t>
  </si>
  <si>
    <t>est. APY</t>
  </si>
  <si>
    <t>Bitcoin</t>
  </si>
  <si>
    <t>BTC</t>
  </si>
  <si>
    <t>Polkadot</t>
  </si>
  <si>
    <t>DOT</t>
  </si>
  <si>
    <t>Injective</t>
  </si>
  <si>
    <t>INJ</t>
  </si>
  <si>
    <t>Cosmos</t>
  </si>
  <si>
    <t>ATOM</t>
  </si>
  <si>
    <t>Crypto.com</t>
  </si>
  <si>
    <t>CRO</t>
  </si>
  <si>
    <t>Solana</t>
  </si>
  <si>
    <t>SOL</t>
  </si>
  <si>
    <t>Kusama</t>
  </si>
  <si>
    <t>KSM</t>
  </si>
  <si>
    <t>Total</t>
  </si>
  <si>
    <t>Start</t>
  </si>
  <si>
    <t>Euro over</t>
  </si>
  <si>
    <t>app Crypto.com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</si>
</sst>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€&quot;\ * #,##0.00_);_(&quot;€&quot;\ * \(#,##0.00\);_(&quot;€&quot;\ * &quot;-&quot;??_);_(@_)"/>
    <numFmt numFmtId="165" formatCode="_([$€-2]\ * #,##0.00_);_([$€-2]\ * \(#,##0.00\);_([$€-2]\ * &quot;-&quot;??_);_(@_)"/>
    <numFmt numFmtId="166" formatCode="[$-F800]dddd\,\ mmmm\ dd\,\ yyyy"/>
    <numFmt numFmtId="167" formatCode="0.00000"/>
    <numFmt numFmtId="168" formatCode="_ [$€-413]\ * #,##0.00_ ;_ [$€-413]\ * \-#,##0.00_ ;_ [$€-413]\ * &quot;-&quot;??_ ;_ @_ "/>
    <numFmt numFmtId="169" formatCode="0.00000000"/>
    <numFmt numFmtId="170" formatCode="0.0%"/>
    <numFmt numFmtId="171" formatCode="_ [$€-413]\ * #,##0.0000_ ;_ [$€-413]\ * \-#,##0.0000_ ;_ [$€-413]\ * &quot;-&quot;??_ ;_ @_ 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4"/>
      <color theme="1"/>
      <name val="Algerian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166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0" fontId="4" fillId="3" borderId="1" xfId="0" applyFont="1" applyFill="1" applyBorder="1"/>
    <xf numFmtId="14" fontId="4" fillId="3" borderId="1" xfId="0" applyNumberFormat="1" applyFont="1" applyFill="1" applyBorder="1"/>
    <xf numFmtId="165" fontId="4" fillId="3" borderId="1" xfId="1" applyNumberFormat="1" applyFont="1" applyFill="1" applyBorder="1"/>
    <xf numFmtId="167" fontId="4" fillId="3" borderId="1" xfId="0" applyNumberFormat="1" applyFont="1" applyFill="1" applyBorder="1"/>
    <xf numFmtId="168" fontId="4" fillId="3" borderId="1" xfId="0" applyNumberFormat="1" applyFont="1" applyFill="1" applyBorder="1"/>
    <xf numFmtId="168" fontId="4" fillId="4" borderId="1" xfId="0" applyNumberFormat="1" applyFont="1" applyFill="1" applyBorder="1"/>
    <xf numFmtId="169" fontId="4" fillId="0" borderId="1" xfId="0" applyNumberFormat="1" applyFont="1" applyBorder="1"/>
    <xf numFmtId="170" fontId="4" fillId="3" borderId="1" xfId="2" applyNumberFormat="1" applyFont="1" applyFill="1" applyBorder="1"/>
    <xf numFmtId="10" fontId="4" fillId="3" borderId="1" xfId="2" applyNumberFormat="1" applyFont="1" applyFill="1" applyBorder="1"/>
    <xf numFmtId="171" fontId="4" fillId="0" borderId="1" xfId="0" applyNumberFormat="1" applyFont="1" applyBorder="1"/>
    <xf numFmtId="167" fontId="4" fillId="0" borderId="1" xfId="0" applyNumberFormat="1" applyFont="1" applyBorder="1"/>
    <xf numFmtId="168" fontId="4" fillId="0" borderId="1" xfId="0" applyNumberFormat="1" applyFont="1" applyBorder="1"/>
    <xf numFmtId="10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0" xfId="0" applyFont="1" applyFill="1"/>
    <xf numFmtId="165" fontId="4" fillId="2" borderId="0" xfId="1" applyNumberFormat="1" applyFont="1" applyFill="1"/>
    <xf numFmtId="167" fontId="4" fillId="2" borderId="0" xfId="0" applyNumberFormat="1" applyFont="1" applyFill="1"/>
    <xf numFmtId="0" fontId="4" fillId="2" borderId="1" xfId="0" applyFont="1" applyFill="1" applyBorder="1"/>
    <xf numFmtId="165" fontId="4" fillId="2" borderId="1" xfId="1" applyNumberFormat="1" applyFont="1" applyFill="1" applyBorder="1"/>
    <xf numFmtId="167" fontId="0" fillId="2" borderId="0" xfId="0" applyNumberFormat="1" applyFill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lder/Documents/4.%20Martin/Werk/IA%20pro/Portfolio%20IA%20pro4.xlsx" TargetMode="External"/><Relationship Id="rId1" Type="http://schemas.openxmlformats.org/officeDocument/2006/relationships/externalLinkPath" Target="/Users/belder/Documents/4.%20Martin/Werk/IA%20pro/Portfolio%20IA%20pro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 data"/>
      <sheetName val="2021"/>
      <sheetName val="Member"/>
      <sheetName val="Income"/>
      <sheetName val="Speculation"/>
      <sheetName val="trading"/>
      <sheetName val="Updates"/>
      <sheetName val="Crypto Corner"/>
      <sheetName val="Total overview"/>
      <sheetName val="Member div"/>
      <sheetName val="Oil service"/>
      <sheetName val="Euro DIV"/>
      <sheetName val="Super Stocks"/>
      <sheetName val="6B "/>
      <sheetName val="Silver"/>
      <sheetName val="Gold"/>
      <sheetName val="Copper"/>
      <sheetName val="Zinc"/>
      <sheetName val="Dividend"/>
      <sheetName val="Leden"/>
      <sheetName val="Copper plays"/>
      <sheetName val="Trader Ferg"/>
      <sheetName val="Optie cal"/>
      <sheetName val="Crescat"/>
      <sheetName val="2020"/>
      <sheetName val="2019"/>
      <sheetName val="Opties"/>
      <sheetName val="2018"/>
    </sheetNames>
    <sheetDataSet>
      <sheetData sheetId="0">
        <row r="29">
          <cell r="C29">
            <v>73805.392300000007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C899-DDF8-5747-A938-40BCA18808AF}">
  <dimension ref="A1:N18"/>
  <sheetViews>
    <sheetView tabSelected="1" workbookViewId="0">
      <selection activeCell="I6" sqref="I6"/>
    </sheetView>
  </sheetViews>
  <sheetFormatPr baseColWidth="10" defaultRowHeight="16" x14ac:dyDescent="0.2"/>
  <cols>
    <col min="1" max="1" width="2.1640625" customWidth="1"/>
    <col min="2" max="2" width="7.6640625" customWidth="1"/>
    <col min="3" max="3" width="4.33203125" bestFit="1" customWidth="1"/>
    <col min="4" max="4" width="6.83203125" bestFit="1" customWidth="1"/>
    <col min="5" max="5" width="8" bestFit="1" customWidth="1"/>
    <col min="6" max="6" width="7.1640625" bestFit="1" customWidth="1"/>
    <col min="7" max="7" width="7" bestFit="1" customWidth="1"/>
    <col min="8" max="8" width="7.6640625" bestFit="1" customWidth="1"/>
    <col min="9" max="9" width="7.1640625" bestFit="1" customWidth="1"/>
    <col min="10" max="10" width="7" bestFit="1" customWidth="1"/>
    <col min="11" max="11" width="7.33203125" bestFit="1" customWidth="1"/>
    <col min="12" max="12" width="5.1640625" bestFit="1" customWidth="1"/>
    <col min="14" max="14" width="1.6640625" customWidth="1"/>
  </cols>
  <sheetData>
    <row r="1" spans="1:14" x14ac:dyDescent="0.2">
      <c r="A1" s="1"/>
      <c r="B1" s="1"/>
      <c r="C1" s="1"/>
      <c r="D1" s="1"/>
      <c r="E1" s="2"/>
      <c r="F1" s="1"/>
      <c r="G1" s="1"/>
      <c r="H1" s="1"/>
      <c r="I1" s="1"/>
      <c r="J1" s="3">
        <f ca="1">(TODAY())</f>
        <v>45606</v>
      </c>
      <c r="K1" s="3"/>
      <c r="L1" s="3"/>
      <c r="M1" s="3"/>
      <c r="N1" s="1"/>
    </row>
    <row r="2" spans="1:14" ht="31" x14ac:dyDescent="0.3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</row>
    <row r="3" spans="1:14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5" t="s">
        <v>1</v>
      </c>
      <c r="C4" s="5" t="s">
        <v>2</v>
      </c>
      <c r="D4" s="5" t="s">
        <v>3</v>
      </c>
      <c r="E4" s="6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1"/>
    </row>
    <row r="5" spans="1:14" x14ac:dyDescent="0.2">
      <c r="A5" s="1"/>
      <c r="B5" s="7" t="s">
        <v>13</v>
      </c>
      <c r="C5" s="7" t="s">
        <v>14</v>
      </c>
      <c r="D5" s="8">
        <v>45292</v>
      </c>
      <c r="E5" s="9">
        <v>39854.699999999997</v>
      </c>
      <c r="F5" s="10">
        <v>5.432E-2</v>
      </c>
      <c r="G5" s="11">
        <f t="shared" ref="G5:G11" si="0">F5*E5</f>
        <v>2164.9073039999998</v>
      </c>
      <c r="H5" s="12">
        <f ca="1">'[1]auto data'!C29</f>
        <v>73805.392300000007</v>
      </c>
      <c r="I5" s="13">
        <v>4.3999999999999997E-2</v>
      </c>
      <c r="J5" s="11">
        <f t="shared" ref="J5:J11" ca="1" si="1">I5*H5</f>
        <v>3247.4372612000002</v>
      </c>
      <c r="K5" s="11">
        <f t="shared" ref="K5:K11" ca="1" si="2">J5-G5</f>
        <v>1082.5299572000004</v>
      </c>
      <c r="L5" s="14">
        <f t="shared" ref="L5:L11" ca="1" si="3">K5/G5</f>
        <v>0.50003524640517372</v>
      </c>
      <c r="M5" s="15">
        <v>0.03</v>
      </c>
      <c r="N5" s="1"/>
    </row>
    <row r="6" spans="1:14" x14ac:dyDescent="0.2">
      <c r="A6" s="1"/>
      <c r="B6" s="7" t="s">
        <v>15</v>
      </c>
      <c r="C6" s="7" t="s">
        <v>16</v>
      </c>
      <c r="D6" s="8">
        <v>45292</v>
      </c>
      <c r="E6" s="9">
        <v>7.5</v>
      </c>
      <c r="F6" s="10">
        <v>101.2</v>
      </c>
      <c r="G6" s="11">
        <f t="shared" si="0"/>
        <v>759</v>
      </c>
      <c r="H6" s="16">
        <v>4.7699999999999996</v>
      </c>
      <c r="I6" s="17">
        <v>117.89402334</v>
      </c>
      <c r="J6" s="11">
        <f t="shared" si="1"/>
        <v>562.35449133179998</v>
      </c>
      <c r="K6" s="11">
        <f t="shared" si="2"/>
        <v>-196.64550866820002</v>
      </c>
      <c r="L6" s="14">
        <f t="shared" si="3"/>
        <v>-0.25908499165770754</v>
      </c>
      <c r="M6" s="15">
        <v>0.1386</v>
      </c>
      <c r="N6" s="1"/>
    </row>
    <row r="7" spans="1:14" x14ac:dyDescent="0.2">
      <c r="A7" s="1"/>
      <c r="B7" s="7" t="s">
        <v>17</v>
      </c>
      <c r="C7" s="7" t="s">
        <v>18</v>
      </c>
      <c r="D7" s="8">
        <v>45292</v>
      </c>
      <c r="E7" s="9">
        <v>32.94</v>
      </c>
      <c r="F7" s="10">
        <v>10</v>
      </c>
      <c r="G7" s="11">
        <f t="shared" si="0"/>
        <v>329.4</v>
      </c>
      <c r="H7" s="16">
        <v>23.407</v>
      </c>
      <c r="I7" s="17">
        <v>11.417706320000001</v>
      </c>
      <c r="J7" s="11">
        <f t="shared" si="1"/>
        <v>267.25425183224002</v>
      </c>
      <c r="K7" s="11">
        <f t="shared" si="2"/>
        <v>-62.145748167759962</v>
      </c>
      <c r="L7" s="14">
        <f t="shared" si="3"/>
        <v>-0.18866347349046741</v>
      </c>
      <c r="M7" s="15">
        <v>7.9000000000000001E-2</v>
      </c>
      <c r="N7" s="1"/>
    </row>
    <row r="8" spans="1:14" x14ac:dyDescent="0.2">
      <c r="A8" s="1"/>
      <c r="B8" s="7" t="s">
        <v>19</v>
      </c>
      <c r="C8" s="7" t="s">
        <v>20</v>
      </c>
      <c r="D8" s="8">
        <v>45292</v>
      </c>
      <c r="E8" s="9">
        <v>9.74</v>
      </c>
      <c r="F8" s="10">
        <v>124.991</v>
      </c>
      <c r="G8" s="11">
        <f t="shared" si="0"/>
        <v>1217.4123400000001</v>
      </c>
      <c r="H8" s="16">
        <v>4.7089999999999996</v>
      </c>
      <c r="I8" s="17">
        <v>150.04469800000001</v>
      </c>
      <c r="J8" s="11">
        <f t="shared" si="1"/>
        <v>706.56048288199997</v>
      </c>
      <c r="K8" s="11">
        <f t="shared" si="2"/>
        <v>-510.85185711800011</v>
      </c>
      <c r="L8" s="14">
        <f t="shared" si="3"/>
        <v>-0.41962106045187619</v>
      </c>
      <c r="M8" s="15">
        <v>0.15690000000000001</v>
      </c>
      <c r="N8" s="1"/>
    </row>
    <row r="9" spans="1:14" x14ac:dyDescent="0.2">
      <c r="A9" s="1"/>
      <c r="B9" s="7" t="s">
        <v>21</v>
      </c>
      <c r="C9" s="7" t="s">
        <v>22</v>
      </c>
      <c r="D9" s="8">
        <v>45292</v>
      </c>
      <c r="E9" s="9">
        <v>5.6489999999999999E-2</v>
      </c>
      <c r="F9" s="10">
        <v>5486</v>
      </c>
      <c r="G9" s="11">
        <f t="shared" si="0"/>
        <v>309.90413999999998</v>
      </c>
      <c r="H9" s="16">
        <v>0.12640000000000001</v>
      </c>
      <c r="I9" s="17">
        <v>7200.58</v>
      </c>
      <c r="J9" s="11">
        <f t="shared" si="1"/>
        <v>910.15331200000003</v>
      </c>
      <c r="K9" s="11">
        <f t="shared" si="2"/>
        <v>600.24917200000004</v>
      </c>
      <c r="L9" s="14">
        <f t="shared" si="3"/>
        <v>1.9368865869297522</v>
      </c>
      <c r="M9" s="15">
        <v>6.93E-2</v>
      </c>
      <c r="N9" s="1"/>
    </row>
    <row r="10" spans="1:14" x14ac:dyDescent="0.2">
      <c r="A10" s="1"/>
      <c r="B10" s="7" t="s">
        <v>23</v>
      </c>
      <c r="C10" s="7" t="s">
        <v>24</v>
      </c>
      <c r="D10" s="8">
        <v>45413</v>
      </c>
      <c r="E10" s="9">
        <v>136.69999999999999</v>
      </c>
      <c r="F10" s="10">
        <v>4.55</v>
      </c>
      <c r="G10" s="11">
        <f t="shared" si="0"/>
        <v>621.9849999999999</v>
      </c>
      <c r="H10" s="18">
        <v>196.87</v>
      </c>
      <c r="I10" s="17">
        <v>4.9691878999999997</v>
      </c>
      <c r="J10" s="11">
        <f t="shared" si="1"/>
        <v>978.28402187299992</v>
      </c>
      <c r="K10" s="11">
        <f t="shared" si="2"/>
        <v>356.29902187300002</v>
      </c>
      <c r="L10" s="14">
        <f t="shared" si="3"/>
        <v>0.57284182395556171</v>
      </c>
      <c r="M10" s="15">
        <v>5.9499999999999997E-2</v>
      </c>
      <c r="N10" s="1"/>
    </row>
    <row r="11" spans="1:14" x14ac:dyDescent="0.2">
      <c r="A11" s="1"/>
      <c r="B11" s="7" t="s">
        <v>25</v>
      </c>
      <c r="C11" s="7" t="s">
        <v>26</v>
      </c>
      <c r="D11" s="8">
        <v>45444</v>
      </c>
      <c r="E11" s="9">
        <v>28.344000000000001</v>
      </c>
      <c r="F11" s="10">
        <v>18</v>
      </c>
      <c r="G11" s="11">
        <f t="shared" si="0"/>
        <v>510.19200000000001</v>
      </c>
      <c r="H11" s="16">
        <v>18.052</v>
      </c>
      <c r="I11" s="17">
        <v>19.395407710000001</v>
      </c>
      <c r="J11" s="11">
        <f t="shared" si="1"/>
        <v>350.12589998092</v>
      </c>
      <c r="K11" s="11">
        <f t="shared" si="2"/>
        <v>-160.06610001908001</v>
      </c>
      <c r="L11" s="14">
        <f t="shared" si="3"/>
        <v>-0.31373698532920941</v>
      </c>
      <c r="M11" s="15">
        <v>0.13400000000000001</v>
      </c>
      <c r="N11" s="1"/>
    </row>
    <row r="12" spans="1:14" x14ac:dyDescent="0.2">
      <c r="A12" s="1"/>
      <c r="B12" s="7"/>
      <c r="C12" s="7"/>
      <c r="D12" s="7"/>
      <c r="E12" s="9"/>
      <c r="F12" s="10"/>
      <c r="G12" s="10"/>
      <c r="H12" s="7"/>
      <c r="I12" s="7"/>
      <c r="J12" s="7"/>
      <c r="K12" s="7"/>
      <c r="L12" s="7"/>
      <c r="M12" s="19"/>
      <c r="N12" s="1"/>
    </row>
    <row r="13" spans="1:14" x14ac:dyDescent="0.2">
      <c r="A13" s="1"/>
      <c r="B13" s="20" t="s">
        <v>27</v>
      </c>
      <c r="C13" s="21"/>
      <c r="D13" s="22"/>
      <c r="E13" s="9"/>
      <c r="F13" s="10"/>
      <c r="G13" s="11">
        <f>SUM(G5:G12)</f>
        <v>5912.8007839999991</v>
      </c>
      <c r="H13" s="7"/>
      <c r="I13" s="7"/>
      <c r="J13" s="11">
        <f ca="1">SUM(J5:J12)</f>
        <v>7022.16972109996</v>
      </c>
      <c r="K13" s="11">
        <f ca="1">SUM(K5:K12)</f>
        <v>1109.3689370999602</v>
      </c>
      <c r="L13" s="14">
        <f ca="1">K13/G13</f>
        <v>0.18762156507993732</v>
      </c>
      <c r="M13" s="7"/>
      <c r="N13" s="1"/>
    </row>
    <row r="14" spans="1:14" x14ac:dyDescent="0.2">
      <c r="A14" s="1"/>
      <c r="B14" s="23"/>
      <c r="C14" s="23"/>
      <c r="D14" s="23"/>
      <c r="E14" s="24"/>
      <c r="F14" s="25"/>
      <c r="G14" s="25"/>
      <c r="H14" s="23"/>
      <c r="I14" s="23"/>
      <c r="J14" s="23"/>
      <c r="K14" s="23"/>
      <c r="L14" s="23"/>
      <c r="M14" s="23"/>
      <c r="N14" s="1"/>
    </row>
    <row r="15" spans="1:14" x14ac:dyDescent="0.2">
      <c r="A15" s="1"/>
      <c r="B15" s="23"/>
      <c r="C15" s="23"/>
      <c r="D15" s="26" t="s">
        <v>28</v>
      </c>
      <c r="E15" s="27">
        <v>6000</v>
      </c>
      <c r="F15" s="25"/>
      <c r="G15" s="25"/>
      <c r="H15" s="23"/>
      <c r="I15" s="23"/>
      <c r="J15" s="23"/>
      <c r="K15" s="23"/>
      <c r="L15" s="23"/>
      <c r="M15" s="23"/>
      <c r="N15" s="1"/>
    </row>
    <row r="16" spans="1:14" x14ac:dyDescent="0.2">
      <c r="A16" s="1"/>
      <c r="B16" s="23"/>
      <c r="C16" s="23"/>
      <c r="D16" s="26" t="s">
        <v>29</v>
      </c>
      <c r="E16" s="27">
        <f>E15-G13</f>
        <v>87.199216000000888</v>
      </c>
      <c r="F16" s="25"/>
      <c r="G16" s="25"/>
      <c r="H16" s="23"/>
      <c r="I16" s="23"/>
      <c r="J16" s="23"/>
      <c r="K16" s="23"/>
      <c r="L16" s="23"/>
      <c r="M16" s="23"/>
      <c r="N16" s="1"/>
    </row>
    <row r="17" spans="1:14" x14ac:dyDescent="0.2">
      <c r="A17" s="1"/>
      <c r="B17" s="1"/>
      <c r="C17" s="1"/>
      <c r="D17" s="1"/>
      <c r="E17" s="2"/>
      <c r="F17" s="28"/>
      <c r="G17" s="28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 t="s">
        <v>30</v>
      </c>
      <c r="C18" s="1"/>
      <c r="D18" s="1"/>
      <c r="E18" s="2"/>
      <c r="F18" s="28"/>
      <c r="G18" s="28"/>
      <c r="H18" s="1"/>
      <c r="I18" s="1"/>
      <c r="J18" s="1"/>
      <c r="K18" s="1"/>
      <c r="L18" s="1"/>
      <c r="M18" s="1"/>
      <c r="N18" s="1"/>
    </row>
  </sheetData>
  <mergeCells count="3">
    <mergeCell ref="J1:M1"/>
    <mergeCell ref="B2:M2"/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Belder</dc:creator>
  <cp:lastModifiedBy>Martin Belder</cp:lastModifiedBy>
  <dcterms:created xsi:type="dcterms:W3CDTF">2024-11-10T06:30:59Z</dcterms:created>
  <dcterms:modified xsi:type="dcterms:W3CDTF">2024-11-10T06:36:32Z</dcterms:modified>
</cp:coreProperties>
</file>